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-e\Documents\ホームページ\ＦＸ\資産増幅\"/>
    </mc:Choice>
  </mc:AlternateContent>
  <bookViews>
    <workbookView xWindow="0" yWindow="0" windowWidth="28800" windowHeight="12450"/>
  </bookViews>
  <sheets>
    <sheet name="sisan-yotei" sheetId="1" r:id="rId1"/>
  </sheets>
  <definedNames>
    <definedName name="_１日の収益_pips_の設定" localSheetId="0">'sisan-yotei'!$I$12</definedName>
    <definedName name="Lot" workbookParameter="1">'sisan-yotei'!$J$22</definedName>
    <definedName name="Lot数の設定" localSheetId="0">'sisan-yotei'!$J$22</definedName>
    <definedName name="newset">'sisan-yotei'!$J$8</definedName>
    <definedName name="newset001">'sisan-yotei'!$J$8</definedName>
    <definedName name="newset002">'sisan-yotei'!$I$12</definedName>
    <definedName name="pips" localSheetId="0">'sisan-yotei'!$I$12</definedName>
    <definedName name="pips" workbookParameter="1">'sisan-yotei'!$I$12</definedName>
    <definedName name="pipsの設定" localSheetId="0">'sisan-yotei'!$I$12</definedName>
    <definedName name="_xlnm.Print_Area" localSheetId="0">'sisan-yotei'!$A$1:$L$37</definedName>
    <definedName name="syoki" localSheetId="0">'sisan-yotei'!$J$8</definedName>
    <definedName name="syoki" workbookParameter="1">'sisan-yotei'!$J$8</definedName>
    <definedName name="初期投資額" localSheetId="0">'sisan-yotei'!$J$8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C6" i="1"/>
  <c r="D6" i="1" s="1"/>
  <c r="E6" i="1" s="1"/>
  <c r="F6" i="1" l="1"/>
  <c r="G6" i="1" s="1"/>
  <c r="C7" i="1" l="1"/>
  <c r="D7" i="1" s="1"/>
  <c r="E7" i="1" l="1"/>
  <c r="F7" i="1" s="1"/>
  <c r="G7" i="1" s="1"/>
  <c r="C8" i="1" s="1"/>
  <c r="D8" i="1" s="1"/>
  <c r="E8" i="1" l="1"/>
  <c r="F8" i="1" s="1"/>
  <c r="G8" i="1" s="1"/>
  <c r="C9" i="1" s="1"/>
  <c r="D9" i="1" s="1"/>
  <c r="E9" i="1" l="1"/>
  <c r="F9" i="1" s="1"/>
  <c r="G9" i="1" s="1"/>
  <c r="C10" i="1" s="1"/>
  <c r="D10" i="1" s="1"/>
  <c r="E10" i="1" l="1"/>
  <c r="F10" i="1" s="1"/>
  <c r="G10" i="1" s="1"/>
  <c r="C11" i="1" l="1"/>
  <c r="D11" i="1" s="1"/>
  <c r="J29" i="1"/>
  <c r="E11" i="1" l="1"/>
  <c r="F11" i="1" s="1"/>
  <c r="G11" i="1" s="1"/>
  <c r="C12" i="1" s="1"/>
  <c r="D12" i="1" s="1"/>
  <c r="E12" i="1" l="1"/>
  <c r="F12" i="1" s="1"/>
  <c r="G12" i="1" s="1"/>
  <c r="C13" i="1" s="1"/>
  <c r="D13" i="1" s="1"/>
  <c r="E13" i="1" s="1"/>
  <c r="F13" i="1" l="1"/>
  <c r="G13" i="1" s="1"/>
  <c r="C14" i="1" s="1"/>
  <c r="D14" i="1" s="1"/>
  <c r="E14" i="1" l="1"/>
  <c r="F14" i="1" s="1"/>
  <c r="G14" i="1" s="1"/>
  <c r="C15" i="1" s="1"/>
  <c r="D15" i="1" s="1"/>
  <c r="E15" i="1" l="1"/>
  <c r="F15" i="1" s="1"/>
  <c r="G15" i="1" s="1"/>
  <c r="C16" i="1" s="1"/>
  <c r="D16" i="1" s="1"/>
  <c r="E16" i="1" l="1"/>
  <c r="F16" i="1" s="1"/>
  <c r="G16" i="1" s="1"/>
  <c r="C17" i="1" s="1"/>
  <c r="D17" i="1" s="1"/>
  <c r="E17" i="1" l="1"/>
  <c r="F17" i="1" s="1"/>
  <c r="G17" i="1" s="1"/>
  <c r="C18" i="1" s="1"/>
  <c r="D18" i="1" s="1"/>
  <c r="E18" i="1" l="1"/>
  <c r="F18" i="1" s="1"/>
  <c r="G18" i="1" s="1"/>
  <c r="C19" i="1" s="1"/>
  <c r="D19" i="1" s="1"/>
  <c r="E19" i="1" l="1"/>
  <c r="F19" i="1" s="1"/>
  <c r="G19" i="1" s="1"/>
  <c r="C20" i="1" s="1"/>
  <c r="D20" i="1" s="1"/>
  <c r="E20" i="1" l="1"/>
  <c r="F20" i="1" s="1"/>
  <c r="G20" i="1" s="1"/>
  <c r="C21" i="1" s="1"/>
  <c r="D21" i="1" s="1"/>
  <c r="E21" i="1" l="1"/>
  <c r="F21" i="1" s="1"/>
  <c r="G21" i="1" s="1"/>
  <c r="C22" i="1" s="1"/>
  <c r="D22" i="1" s="1"/>
  <c r="E22" i="1" l="1"/>
  <c r="F22" i="1" s="1"/>
  <c r="G22" i="1" s="1"/>
  <c r="C23" i="1" s="1"/>
  <c r="D23" i="1" s="1"/>
  <c r="E23" i="1" l="1"/>
  <c r="F23" i="1" s="1"/>
  <c r="G23" i="1" s="1"/>
  <c r="C24" i="1" s="1"/>
  <c r="D24" i="1" s="1"/>
  <c r="E24" i="1" l="1"/>
  <c r="F24" i="1" s="1"/>
  <c r="G24" i="1" s="1"/>
  <c r="C25" i="1" s="1"/>
  <c r="D25" i="1" s="1"/>
  <c r="E25" i="1" l="1"/>
  <c r="F25" i="1" s="1"/>
  <c r="G25" i="1" s="1"/>
  <c r="C26" i="1" s="1"/>
  <c r="D26" i="1" s="1"/>
  <c r="E26" i="1" l="1"/>
  <c r="F26" i="1" s="1"/>
  <c r="G26" i="1" s="1"/>
  <c r="C27" i="1" s="1"/>
  <c r="D27" i="1" s="1"/>
  <c r="E27" i="1" l="1"/>
  <c r="F27" i="1" s="1"/>
  <c r="G27" i="1" s="1"/>
  <c r="C28" i="1" s="1"/>
  <c r="D28" i="1" l="1"/>
  <c r="E28" i="1" s="1"/>
  <c r="F28" i="1" s="1"/>
  <c r="G28" i="1" s="1"/>
  <c r="C29" i="1" s="1"/>
  <c r="D29" i="1" s="1"/>
  <c r="E29" i="1" s="1"/>
  <c r="F29" i="1" s="1"/>
  <c r="G29" i="1" s="1"/>
  <c r="C30" i="1" s="1"/>
  <c r="D30" i="1" s="1"/>
  <c r="E30" i="1" l="1"/>
  <c r="F30" i="1" s="1"/>
  <c r="G30" i="1" s="1"/>
  <c r="C31" i="1" s="1"/>
  <c r="D31" i="1" s="1"/>
  <c r="E31" i="1" l="1"/>
  <c r="F31" i="1" s="1"/>
  <c r="G31" i="1" s="1"/>
  <c r="J34" i="1" s="1"/>
  <c r="C32" i="1" l="1"/>
  <c r="D32" i="1" l="1"/>
  <c r="E32" i="1" s="1"/>
  <c r="F32" i="1" s="1"/>
  <c r="G32" i="1" s="1"/>
  <c r="C33" i="1" s="1"/>
  <c r="D33" i="1" l="1"/>
  <c r="E33" i="1" s="1"/>
  <c r="F33" i="1" s="1"/>
  <c r="G33" i="1" s="1"/>
  <c r="C34" i="1" s="1"/>
  <c r="D34" i="1" l="1"/>
  <c r="E34" i="1" s="1"/>
  <c r="F34" i="1" s="1"/>
  <c r="G34" i="1" s="1"/>
  <c r="C35" i="1" s="1"/>
  <c r="D35" i="1" s="1"/>
  <c r="E35" i="1" l="1"/>
  <c r="F35" i="1" s="1"/>
  <c r="G35" i="1" s="1"/>
</calcChain>
</file>

<file path=xl/sharedStrings.xml><?xml version="1.0" encoding="utf-8"?>
<sst xmlns="http://schemas.openxmlformats.org/spreadsheetml/2006/main" count="26" uniqueCount="23">
  <si>
    <t>週数</t>
    <rPh sb="0" eb="1">
      <t>シュウ</t>
    </rPh>
    <rPh sb="1" eb="2">
      <t>スウ</t>
    </rPh>
    <phoneticPr fontId="2"/>
  </si>
  <si>
    <t>証拠金</t>
    <rPh sb="0" eb="3">
      <t>ショウコキン</t>
    </rPh>
    <phoneticPr fontId="2"/>
  </si>
  <si>
    <t>Ｌｏｔ</t>
    <phoneticPr fontId="2"/>
  </si>
  <si>
    <t>週末残高</t>
    <rPh sb="0" eb="2">
      <t>シュウマツ</t>
    </rPh>
    <rPh sb="2" eb="4">
      <t>ザンダカ</t>
    </rPh>
    <phoneticPr fontId="2"/>
  </si>
  <si>
    <t>１ヵ月後の純増額</t>
    <rPh sb="2" eb="4">
      <t>ゲツゴ</t>
    </rPh>
    <rPh sb="5" eb="8">
      <t>ジュンゾウガク</t>
    </rPh>
    <phoneticPr fontId="2"/>
  </si>
  <si>
    <t>半年後の純増額</t>
    <rPh sb="0" eb="3">
      <t>ハントシゴ</t>
    </rPh>
    <rPh sb="4" eb="7">
      <t>ジュンゾウガク</t>
    </rPh>
    <phoneticPr fontId="2"/>
  </si>
  <si>
    <t>円</t>
    <rPh sb="0" eb="1">
      <t>エン</t>
    </rPh>
    <phoneticPr fontId="2"/>
  </si>
  <si>
    <t>１日間の収益目標</t>
    <rPh sb="1" eb="2">
      <t>ニチ</t>
    </rPh>
    <rPh sb="2" eb="3">
      <t>カン</t>
    </rPh>
    <rPh sb="4" eb="6">
      <t>シュウエキ</t>
    </rPh>
    <rPh sb="6" eb="8">
      <t>モクヒョウ</t>
    </rPh>
    <phoneticPr fontId="2"/>
  </si>
  <si>
    <t>1週間の収益目標</t>
    <rPh sb="1" eb="3">
      <t>シュウカン</t>
    </rPh>
    <rPh sb="4" eb="6">
      <t>シュウエキ</t>
    </rPh>
    <rPh sb="6" eb="8">
      <t>モクヒョウ</t>
    </rPh>
    <phoneticPr fontId="2"/>
  </si>
  <si>
    <t>pips/１日 とした場合</t>
    <rPh sb="5" eb="7">
      <t>イチニチ</t>
    </rPh>
    <rPh sb="11" eb="13">
      <t>バアイ</t>
    </rPh>
    <phoneticPr fontId="2"/>
  </si>
  <si>
    <t>+</t>
    <phoneticPr fontId="2"/>
  </si>
  <si>
    <t>Lot</t>
    <phoneticPr fontId="2"/>
  </si>
  <si>
    <t>最大</t>
    <rPh sb="0" eb="2">
      <t>サイダイ</t>
    </rPh>
    <phoneticPr fontId="2"/>
  </si>
  <si>
    <t>※１日の収益目標はプラス</t>
    <rPh sb="2" eb="3">
      <t>ニチ</t>
    </rPh>
    <rPh sb="4" eb="6">
      <t>シュウエキ</t>
    </rPh>
    <rPh sb="6" eb="8">
      <t>モクヒョウ</t>
    </rPh>
    <phoneticPr fontId="2"/>
  </si>
  <si>
    <t>pips</t>
    <phoneticPr fontId="2"/>
  </si>
  <si>
    <t>部分を入力してください。</t>
    <rPh sb="0" eb="2">
      <t>ブブン</t>
    </rPh>
    <rPh sb="3" eb="5">
      <t>ニュウリョク</t>
    </rPh>
    <phoneticPr fontId="2"/>
  </si>
  <si>
    <t>初期投資額の設定</t>
    <rPh sb="0" eb="2">
      <t>ショキ</t>
    </rPh>
    <rPh sb="2" eb="4">
      <t>トウシ</t>
    </rPh>
    <rPh sb="4" eb="5">
      <t>ガク</t>
    </rPh>
    <rPh sb="6" eb="8">
      <t>セッテイ</t>
    </rPh>
    <phoneticPr fontId="2"/>
  </si>
  <si>
    <t>１日の収益(pips)の設定</t>
    <rPh sb="1" eb="2">
      <t>ニチ</t>
    </rPh>
    <rPh sb="3" eb="5">
      <t>シュウエキ</t>
    </rPh>
    <rPh sb="12" eb="14">
      <t>セッテイ</t>
    </rPh>
    <phoneticPr fontId="2"/>
  </si>
  <si>
    <t>取引最大lot数の設定</t>
    <rPh sb="0" eb="2">
      <t>トリヒキ</t>
    </rPh>
    <rPh sb="2" eb="4">
      <t>サイダイ</t>
    </rPh>
    <rPh sb="7" eb="8">
      <t>スウ</t>
    </rPh>
    <rPh sb="9" eb="11">
      <t>セッテイ</t>
    </rPh>
    <phoneticPr fontId="2"/>
  </si>
  <si>
    <t>※土日のみを除いた週５日の計算です</t>
    <rPh sb="1" eb="3">
      <t>ドニチ</t>
    </rPh>
    <rPh sb="6" eb="7">
      <t>ノゾ</t>
    </rPh>
    <rPh sb="9" eb="10">
      <t>シュウ</t>
    </rPh>
    <rPh sb="11" eb="12">
      <t>ニチ</t>
    </rPh>
    <rPh sb="13" eb="15">
      <t>ケイサン</t>
    </rPh>
    <phoneticPr fontId="2"/>
  </si>
  <si>
    <r>
      <t>※</t>
    </r>
    <r>
      <rPr>
        <sz val="11"/>
        <color rgb="FFFF0000"/>
        <rFont val="ＭＳ Ｐゴシック"/>
        <family val="3"/>
        <charset val="128"/>
        <scheme val="minor"/>
      </rPr>
      <t>未設定の場合、推薦の30pipsを適用</t>
    </r>
    <rPh sb="1" eb="4">
      <t>ミセッテイ</t>
    </rPh>
    <rPh sb="5" eb="7">
      <t>バアイ</t>
    </rPh>
    <rPh sb="8" eb="10">
      <t>スイセン</t>
    </rPh>
    <rPh sb="18" eb="20">
      <t>テキヨウ</t>
    </rPh>
    <phoneticPr fontId="2"/>
  </si>
  <si>
    <r>
      <t>※</t>
    </r>
    <r>
      <rPr>
        <sz val="11"/>
        <color rgb="FFFF0000"/>
        <rFont val="ＭＳ Ｐゴシック"/>
        <family val="3"/>
        <charset val="128"/>
        <scheme val="minor"/>
      </rPr>
      <t>未設定の場合、推薦の200Lotを適用</t>
    </r>
    <rPh sb="1" eb="4">
      <t>ミセッテイ</t>
    </rPh>
    <rPh sb="5" eb="7">
      <t>バアイ</t>
    </rPh>
    <rPh sb="8" eb="10">
      <t>スイセン</t>
    </rPh>
    <rPh sb="18" eb="20">
      <t>テキヨウ</t>
    </rPh>
    <phoneticPr fontId="2"/>
  </si>
  <si>
    <r>
      <t>※</t>
    </r>
    <r>
      <rPr>
        <sz val="11"/>
        <color rgb="FFFF0000"/>
        <rFont val="ＭＳ Ｐゴシック"/>
        <family val="3"/>
        <charset val="128"/>
        <scheme val="minor"/>
      </rPr>
      <t>１Lot=1000通貨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</si>
</sst>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vertical="center"/>
    </xf>
    <xf numFmtId="176" fontId="0" fillId="0" borderId="8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0" fontId="0" fillId="4" borderId="2" xfId="0" applyFill="1" applyBorder="1" applyAlignment="1">
      <alignment horizontal="right" vertical="center"/>
    </xf>
    <xf numFmtId="176" fontId="0" fillId="4" borderId="1" xfId="0" applyNumberFormat="1" applyFill="1" applyBorder="1" applyAlignment="1">
      <alignment horizontal="right" vertical="center"/>
    </xf>
    <xf numFmtId="176" fontId="0" fillId="4" borderId="3" xfId="0" applyNumberFormat="1" applyFill="1" applyBorder="1" applyAlignment="1">
      <alignment horizontal="right" vertical="center"/>
    </xf>
    <xf numFmtId="0" fontId="0" fillId="5" borderId="2" xfId="0" applyFill="1" applyBorder="1" applyAlignment="1">
      <alignment horizontal="right" vertical="center"/>
    </xf>
    <xf numFmtId="176" fontId="0" fillId="5" borderId="1" xfId="0" applyNumberFormat="1" applyFill="1" applyBorder="1" applyAlignment="1">
      <alignment horizontal="right" vertical="center"/>
    </xf>
    <xf numFmtId="176" fontId="0" fillId="5" borderId="3" xfId="0" applyNumberFormat="1" applyFill="1" applyBorder="1" applyAlignment="1">
      <alignment horizontal="right" vertical="center"/>
    </xf>
    <xf numFmtId="0" fontId="5" fillId="0" borderId="34" xfId="0" applyFont="1" applyBorder="1">
      <alignment vertical="center"/>
    </xf>
    <xf numFmtId="0" fontId="14" fillId="0" borderId="34" xfId="0" applyFont="1" applyBorder="1">
      <alignment vertical="center"/>
    </xf>
    <xf numFmtId="0" fontId="0" fillId="3" borderId="18" xfId="0" applyFill="1" applyBorder="1">
      <alignment vertical="center"/>
    </xf>
    <xf numFmtId="0" fontId="0" fillId="0" borderId="34" xfId="0" applyBorder="1" applyAlignment="1">
      <alignment horizontal="left" vertical="center"/>
    </xf>
    <xf numFmtId="0" fontId="13" fillId="0" borderId="1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  <protection locked="0"/>
    </xf>
    <xf numFmtId="0" fontId="12" fillId="3" borderId="23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" fillId="0" borderId="12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176" fontId="12" fillId="4" borderId="12" xfId="0" applyNumberFormat="1" applyFont="1" applyFill="1" applyBorder="1" applyAlignment="1">
      <alignment horizontal="right" vertical="center"/>
    </xf>
    <xf numFmtId="176" fontId="12" fillId="4" borderId="16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76" fontId="12" fillId="5" borderId="12" xfId="0" applyNumberFormat="1" applyFont="1" applyFill="1" applyBorder="1" applyAlignment="1">
      <alignment horizontal="right" vertical="center"/>
    </xf>
    <xf numFmtId="176" fontId="12" fillId="5" borderId="16" xfId="0" applyNumberFormat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177" fontId="3" fillId="3" borderId="19" xfId="0" applyNumberFormat="1" applyFont="1" applyFill="1" applyBorder="1" applyAlignment="1" applyProtection="1">
      <alignment vertical="center"/>
      <protection locked="0"/>
    </xf>
    <xf numFmtId="177" fontId="3" fillId="3" borderId="22" xfId="0" applyNumberFormat="1" applyFont="1" applyFill="1" applyBorder="1" applyAlignment="1" applyProtection="1">
      <alignment vertical="center"/>
      <protection locked="0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76" fontId="12" fillId="3" borderId="20" xfId="0" applyNumberFormat="1" applyFont="1" applyFill="1" applyBorder="1" applyAlignment="1" applyProtection="1">
      <alignment horizontal="center" vertical="center" wrapText="1"/>
      <protection locked="0"/>
    </xf>
    <xf numFmtId="176" fontId="12" fillId="3" borderId="2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9524</xdr:colOff>
      <xdr:row>13</xdr:row>
      <xdr:rowOff>180974</xdr:rowOff>
    </xdr:from>
    <xdr:ext cx="2876551" cy="825867"/>
    <xdr:sp macro="" textlink="">
      <xdr:nvSpPr>
        <xdr:cNvPr id="2" name="テキスト ボックス 1"/>
        <xdr:cNvSpPr txBox="1"/>
      </xdr:nvSpPr>
      <xdr:spPr>
        <a:xfrm>
          <a:off x="6810374" y="2819399"/>
          <a:ext cx="2876551" cy="825867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対円：１</a:t>
          </a:r>
          <a:r>
            <a:rPr kumimoji="1" lang="en-US" altLang="ja-JP" sz="1100"/>
            <a:t>pip</a:t>
          </a:r>
          <a:r>
            <a:rPr kumimoji="1" lang="ja-JP" altLang="en-US" sz="1100"/>
            <a:t>＝１銭</a:t>
          </a:r>
          <a:r>
            <a:rPr kumimoji="1" lang="en-US" altLang="ja-JP" sz="1100"/>
            <a:t>(0.01</a:t>
          </a:r>
          <a:r>
            <a:rPr kumimoji="1" lang="ja-JP" altLang="en-US" sz="1100"/>
            <a:t>円</a:t>
          </a:r>
          <a:r>
            <a:rPr kumimoji="1" lang="en-US" altLang="ja-JP" sz="1100"/>
            <a:t>)</a:t>
          </a:r>
          <a:r>
            <a:rPr kumimoji="1" lang="ja-JP" altLang="en-US" sz="1100"/>
            <a:t> </a:t>
          </a:r>
          <a:endParaRPr kumimoji="1" lang="en-US" altLang="ja-JP" sz="1100"/>
        </a:p>
        <a:p>
          <a:r>
            <a:rPr kumimoji="1" lang="ja-JP" altLang="en-US" sz="1100"/>
            <a:t>対ドル： １</a:t>
          </a:r>
          <a:r>
            <a:rPr kumimoji="1" lang="en-US" altLang="ja-JP" sz="1100"/>
            <a:t>pip</a:t>
          </a:r>
          <a:r>
            <a:rPr kumimoji="1" lang="ja-JP" altLang="en-US" sz="1100"/>
            <a:t>＝</a:t>
          </a:r>
          <a:r>
            <a:rPr kumimoji="1" lang="en-US" altLang="ja-JP" sz="1100"/>
            <a:t>0.0001</a:t>
          </a:r>
          <a:r>
            <a:rPr kumimoji="1" lang="ja-JP" altLang="en-US" sz="1100"/>
            <a:t>ドル</a:t>
          </a:r>
          <a:endParaRPr kumimoji="1" lang="en-US" altLang="ja-JP" sz="1100"/>
        </a:p>
        <a:p>
          <a:r>
            <a:rPr kumimoji="1" lang="ja-JP" altLang="en-US" sz="1100"/>
            <a:t>対ポンド： １</a:t>
          </a:r>
          <a:r>
            <a:rPr kumimoji="1" lang="en-US" altLang="ja-JP" sz="1100"/>
            <a:t>pip</a:t>
          </a:r>
          <a:r>
            <a:rPr kumimoji="1" lang="ja-JP" altLang="en-US" sz="1100"/>
            <a:t>＝</a:t>
          </a:r>
          <a:r>
            <a:rPr kumimoji="1" lang="en-US" altLang="ja-JP" sz="1100"/>
            <a:t>0.0001</a:t>
          </a:r>
          <a:r>
            <a:rPr kumimoji="1" lang="ja-JP" altLang="en-US" sz="1100"/>
            <a:t>ポンド </a:t>
          </a:r>
          <a:endParaRPr kumimoji="1" lang="en-US" altLang="ja-JP" sz="1100"/>
        </a:p>
        <a:p>
          <a:r>
            <a:rPr kumimoji="1" lang="ja-JP" altLang="en-US" sz="1100"/>
            <a:t>対豪ドル： １</a:t>
          </a:r>
          <a:r>
            <a:rPr kumimoji="1" lang="en-US" altLang="ja-JP" sz="1100"/>
            <a:t>pip</a:t>
          </a:r>
          <a:r>
            <a:rPr kumimoji="1" lang="ja-JP" altLang="en-US" sz="1100"/>
            <a:t>＝</a:t>
          </a:r>
          <a:r>
            <a:rPr kumimoji="1" lang="en-US" altLang="ja-JP" sz="1100"/>
            <a:t>0.0001</a:t>
          </a:r>
          <a:r>
            <a:rPr kumimoji="1" lang="ja-JP" altLang="en-US" sz="1100"/>
            <a:t>豪ドル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tabSelected="1" zoomScaleNormal="100" zoomScaleSheetLayoutView="100" workbookViewId="0">
      <selection activeCell="J38" sqref="J38"/>
    </sheetView>
  </sheetViews>
  <sheetFormatPr defaultRowHeight="13.5" x14ac:dyDescent="0.15"/>
  <cols>
    <col min="2" max="2" width="5" customWidth="1"/>
    <col min="3" max="3" width="15" customWidth="1"/>
    <col min="4" max="4" width="6.25" customWidth="1"/>
    <col min="5" max="7" width="15" customWidth="1"/>
    <col min="9" max="9" width="4.25" customWidth="1"/>
    <col min="10" max="10" width="29.375" customWidth="1"/>
    <col min="11" max="11" width="4.25" customWidth="1"/>
  </cols>
  <sheetData>
    <row r="1" spans="2:11" ht="13.5" customHeight="1" x14ac:dyDescent="0.15"/>
    <row r="2" spans="2:11" ht="13.5" customHeight="1" thickBot="1" x14ac:dyDescent="0.2"/>
    <row r="3" spans="2:11" ht="27" customHeight="1" thickBot="1" x14ac:dyDescent="0.2">
      <c r="B3" s="59" t="s">
        <v>0</v>
      </c>
      <c r="C3" s="62" t="s">
        <v>1</v>
      </c>
      <c r="D3" s="62" t="s">
        <v>2</v>
      </c>
      <c r="E3" s="65" t="s">
        <v>7</v>
      </c>
      <c r="F3" s="65" t="s">
        <v>8</v>
      </c>
      <c r="G3" s="70" t="s">
        <v>3</v>
      </c>
    </row>
    <row r="4" spans="2:11" ht="27" customHeight="1" thickTop="1" thickBot="1" x14ac:dyDescent="0.2">
      <c r="B4" s="60"/>
      <c r="C4" s="63"/>
      <c r="D4" s="63"/>
      <c r="E4" s="66"/>
      <c r="F4" s="66"/>
      <c r="G4" s="71"/>
      <c r="I4" s="19"/>
      <c r="J4" s="68" t="s">
        <v>15</v>
      </c>
      <c r="K4" s="69"/>
    </row>
    <row r="5" spans="2:11" ht="13.5" customHeight="1" thickTop="1" thickBot="1" x14ac:dyDescent="0.2">
      <c r="B5" s="61"/>
      <c r="C5" s="64"/>
      <c r="D5" s="64"/>
      <c r="E5" s="67"/>
      <c r="F5" s="67"/>
      <c r="G5" s="72"/>
    </row>
    <row r="6" spans="2:11" x14ac:dyDescent="0.15">
      <c r="B6" s="1">
        <v>1</v>
      </c>
      <c r="C6" s="5">
        <f>J8</f>
        <v>200000</v>
      </c>
      <c r="D6" s="5">
        <f>IF(C6/10000&lt;(IF(J22=0,200,J22)),C6/10000,(IF(J22=0,200,J22)))</f>
        <v>20</v>
      </c>
      <c r="E6" s="5">
        <f>IF(I12,D6*I12*10,D6*300)</f>
        <v>6000</v>
      </c>
      <c r="F6" s="5">
        <f>5*E6</f>
        <v>30000</v>
      </c>
      <c r="G6" s="8">
        <f t="shared" ref="G6:G35" si="0">C6+F6</f>
        <v>230000</v>
      </c>
      <c r="I6" s="79" t="s">
        <v>16</v>
      </c>
      <c r="J6" s="80"/>
      <c r="K6" s="81"/>
    </row>
    <row r="7" spans="2:11" ht="14.25" thickBot="1" x14ac:dyDescent="0.2">
      <c r="B7" s="2">
        <v>2</v>
      </c>
      <c r="C7" s="6">
        <f t="shared" ref="C7:C35" si="1">G6</f>
        <v>230000</v>
      </c>
      <c r="D7" s="6">
        <f>IF(C7/10000&lt;(IF(J22=0,200,J22)),C7/10000,(IF(J22=0,200,J22)))</f>
        <v>23</v>
      </c>
      <c r="E7" s="6">
        <f>IF(I12,D7*I12*10,D7*300)</f>
        <v>6900</v>
      </c>
      <c r="F7" s="6">
        <f>5*E7</f>
        <v>34500</v>
      </c>
      <c r="G7" s="9">
        <f t="shared" si="0"/>
        <v>264500</v>
      </c>
      <c r="I7" s="82"/>
      <c r="J7" s="83"/>
      <c r="K7" s="84"/>
    </row>
    <row r="8" spans="2:11" ht="14.25" customHeight="1" thickTop="1" x14ac:dyDescent="0.15">
      <c r="B8" s="2">
        <v>3</v>
      </c>
      <c r="C8" s="6">
        <f t="shared" si="1"/>
        <v>264500</v>
      </c>
      <c r="D8" s="6">
        <f>IF(C8/10000&lt;(IF(J22=0,200,J22)),C8/10000,(IF(J22=0,200,J22)))</f>
        <v>26.45</v>
      </c>
      <c r="E8" s="6">
        <f>IF(I12,D8*I12*10,D8*300)</f>
        <v>7935</v>
      </c>
      <c r="F8" s="6">
        <f>E8*5</f>
        <v>39675</v>
      </c>
      <c r="G8" s="9">
        <f t="shared" si="0"/>
        <v>304175</v>
      </c>
      <c r="I8" s="87"/>
      <c r="J8" s="89">
        <v>200000</v>
      </c>
      <c r="K8" s="85" t="s">
        <v>6</v>
      </c>
    </row>
    <row r="9" spans="2:11" ht="14.25" customHeight="1" thickBot="1" x14ac:dyDescent="0.2">
      <c r="B9" s="2">
        <v>4</v>
      </c>
      <c r="C9" s="6">
        <f t="shared" si="1"/>
        <v>304175</v>
      </c>
      <c r="D9" s="6">
        <f>IF(C9/10000&lt;(IF(J22=0,200,J22)),C9/10000,(IF(J22=0,200,J22)))</f>
        <v>30.4175</v>
      </c>
      <c r="E9" s="6">
        <f>IF(I12,D9*I12*10,D9*300)</f>
        <v>9125.25</v>
      </c>
      <c r="F9" s="6">
        <f>E9*5</f>
        <v>45626.25</v>
      </c>
      <c r="G9" s="9">
        <f t="shared" si="0"/>
        <v>349801.25</v>
      </c>
      <c r="I9" s="88"/>
      <c r="J9" s="90"/>
      <c r="K9" s="86"/>
    </row>
    <row r="10" spans="2:11" ht="15" thickTop="1" thickBot="1" x14ac:dyDescent="0.2">
      <c r="B10" s="14">
        <v>5</v>
      </c>
      <c r="C10" s="15">
        <f t="shared" si="1"/>
        <v>349801.25</v>
      </c>
      <c r="D10" s="15">
        <f>IF(C10/10000&lt;(IF(J22=0,200,J22)),C10/10000,(IF(J22=0,200,J22)))</f>
        <v>34.980125000000001</v>
      </c>
      <c r="E10" s="15">
        <f>IF(I12,D10*I12*10,D10*300)</f>
        <v>10494.037499999999</v>
      </c>
      <c r="F10" s="15">
        <f t="shared" ref="F10:F35" si="2">5*E10</f>
        <v>52470.187499999993</v>
      </c>
      <c r="G10" s="16">
        <f t="shared" si="0"/>
        <v>402271.4375</v>
      </c>
    </row>
    <row r="11" spans="2:11" ht="14.25" thickBot="1" x14ac:dyDescent="0.2">
      <c r="B11" s="2">
        <v>6</v>
      </c>
      <c r="C11" s="6">
        <f t="shared" si="1"/>
        <v>402271.4375</v>
      </c>
      <c r="D11" s="6">
        <f>IF(C11/10000&lt;(IF(J22=0,200,J22)),C11/10000,(IF(J22=0,200,J22)))</f>
        <v>40.227143750000003</v>
      </c>
      <c r="E11" s="6">
        <f>IF(I12,D11*I12*10,D11*300)</f>
        <v>12068.143125000002</v>
      </c>
      <c r="F11" s="6">
        <f t="shared" si="2"/>
        <v>60340.715625000012</v>
      </c>
      <c r="G11" s="9">
        <f t="shared" si="0"/>
        <v>462612.15312500001</v>
      </c>
      <c r="I11" s="33" t="s">
        <v>17</v>
      </c>
      <c r="J11" s="34"/>
      <c r="K11" s="35"/>
    </row>
    <row r="12" spans="2:11" ht="14.25" thickTop="1" x14ac:dyDescent="0.15">
      <c r="B12" s="2">
        <v>7</v>
      </c>
      <c r="C12" s="6">
        <f t="shared" si="1"/>
        <v>462612.15312500001</v>
      </c>
      <c r="D12" s="6">
        <f>IF(C12/10000&lt;(IF(J22=0,200,J22)),C12/10000,(IF(J22=0,200,J22)))</f>
        <v>46.261215312499999</v>
      </c>
      <c r="E12" s="6">
        <f>IF(I12,D12*I12*10,D12*300)</f>
        <v>13878.36459375</v>
      </c>
      <c r="F12" s="6">
        <f t="shared" si="2"/>
        <v>69391.822968749999</v>
      </c>
      <c r="G12" s="9">
        <f t="shared" si="0"/>
        <v>532003.97609374998</v>
      </c>
      <c r="I12" s="73">
        <v>30</v>
      </c>
      <c r="J12" s="75" t="s">
        <v>9</v>
      </c>
      <c r="K12" s="76"/>
    </row>
    <row r="13" spans="2:11" ht="14.25" thickBot="1" x14ac:dyDescent="0.2">
      <c r="B13" s="2">
        <v>8</v>
      </c>
      <c r="C13" s="6">
        <f t="shared" si="1"/>
        <v>532003.97609374998</v>
      </c>
      <c r="D13" s="6">
        <f>IF(C13/10000&lt;(IF(J22=0,200,J22)),C13/10000,(IF(J22=0,200,J22)))</f>
        <v>53.200397609374996</v>
      </c>
      <c r="E13" s="6">
        <f>IF(I12,D13*I12*10,D13*300)</f>
        <v>15960.119282812499</v>
      </c>
      <c r="F13" s="6">
        <f t="shared" si="2"/>
        <v>79800.596414062486</v>
      </c>
      <c r="G13" s="9">
        <f t="shared" si="0"/>
        <v>611804.57250781241</v>
      </c>
      <c r="I13" s="74"/>
      <c r="J13" s="77"/>
      <c r="K13" s="78"/>
    </row>
    <row r="14" spans="2:11" ht="14.25" thickTop="1" x14ac:dyDescent="0.15">
      <c r="B14" s="2">
        <v>9</v>
      </c>
      <c r="C14" s="6">
        <f t="shared" si="1"/>
        <v>611804.57250781241</v>
      </c>
      <c r="D14" s="6">
        <f>IF(C14/10000&lt;(IF(J22=0,200,J22)),C14/10000,(IF(J22=0,200,J22)))</f>
        <v>61.180457250781238</v>
      </c>
      <c r="E14" s="6">
        <f>IF(I12,D14*I12*10,D14*300)</f>
        <v>18354.137175234369</v>
      </c>
      <c r="F14" s="6">
        <f t="shared" si="2"/>
        <v>91770.685876171847</v>
      </c>
      <c r="G14" s="9">
        <f t="shared" si="0"/>
        <v>703575.25838398421</v>
      </c>
      <c r="I14" s="27" t="s">
        <v>20</v>
      </c>
      <c r="J14" s="28"/>
      <c r="K14" s="28"/>
    </row>
    <row r="15" spans="2:11" ht="13.5" customHeight="1" x14ac:dyDescent="0.15">
      <c r="B15" s="2">
        <v>10</v>
      </c>
      <c r="C15" s="6">
        <f t="shared" si="1"/>
        <v>703575.25838398421</v>
      </c>
      <c r="D15" s="6">
        <f>IF(C15/10000&lt;(IF(J22=0,200,J22)),C15/10000,(IF(J22=0,200,J22)))</f>
        <v>70.357525838398416</v>
      </c>
      <c r="E15" s="6">
        <f>IF(I12,D15*I12*10,D15*300)</f>
        <v>21107.257751519523</v>
      </c>
      <c r="F15" s="6">
        <f t="shared" si="2"/>
        <v>105536.28875759762</v>
      </c>
      <c r="G15" s="9">
        <f t="shared" si="0"/>
        <v>809111.54714158177</v>
      </c>
    </row>
    <row r="16" spans="2:11" x14ac:dyDescent="0.15">
      <c r="B16" s="2">
        <v>11</v>
      </c>
      <c r="C16" s="6">
        <f t="shared" si="1"/>
        <v>809111.54714158177</v>
      </c>
      <c r="D16" s="6">
        <f>IF(C16/10000&lt;(IF(J22=0,200,J22)),C16/10000,(IF(J22=0,200,J22)))</f>
        <v>80.911154714158172</v>
      </c>
      <c r="E16" s="6">
        <f>IF(I12,D16*I12*10,D16*300)</f>
        <v>24273.346414247455</v>
      </c>
      <c r="F16" s="6">
        <f t="shared" si="2"/>
        <v>121366.73207123727</v>
      </c>
      <c r="G16" s="9">
        <f t="shared" si="0"/>
        <v>930478.27921281906</v>
      </c>
    </row>
    <row r="17" spans="2:11" ht="15.75" customHeight="1" x14ac:dyDescent="0.15">
      <c r="B17" s="2">
        <v>12</v>
      </c>
      <c r="C17" s="6">
        <f t="shared" si="1"/>
        <v>930478.27921281906</v>
      </c>
      <c r="D17" s="6">
        <f>IF(C17/10000&lt;(IF(J22=0,200,J22)),C17/10000,(IF(J22=0,200,J22)))</f>
        <v>93.047827921281907</v>
      </c>
      <c r="E17" s="6">
        <f>IF(I12,D17*I12*10,D17*300)</f>
        <v>27914.348376384572</v>
      </c>
      <c r="F17" s="6">
        <f t="shared" si="2"/>
        <v>139571.74188192288</v>
      </c>
      <c r="G17" s="9">
        <f t="shared" si="0"/>
        <v>1070050.021094742</v>
      </c>
    </row>
    <row r="18" spans="2:11" ht="13.5" customHeight="1" x14ac:dyDescent="0.15">
      <c r="B18" s="2">
        <v>13</v>
      </c>
      <c r="C18" s="6">
        <f t="shared" si="1"/>
        <v>1070050.021094742</v>
      </c>
      <c r="D18" s="6">
        <f>IF(C18/10000&lt;(IF(J22=0,200,J22)),C18/10000,(IF(J22=0,200,J22)))</f>
        <v>107.0050021094742</v>
      </c>
      <c r="E18" s="6">
        <f>IF(I12,D18*I12*10,D18*300)</f>
        <v>32101.500632842261</v>
      </c>
      <c r="F18" s="6">
        <f t="shared" si="2"/>
        <v>160507.50316421129</v>
      </c>
      <c r="G18" s="9">
        <f t="shared" si="0"/>
        <v>1230557.5242589533</v>
      </c>
    </row>
    <row r="19" spans="2:11" x14ac:dyDescent="0.15">
      <c r="B19" s="2">
        <v>14</v>
      </c>
      <c r="C19" s="6">
        <f t="shared" si="1"/>
        <v>1230557.5242589533</v>
      </c>
      <c r="D19" s="6">
        <f>IF(C19/10000&lt;(IF(J22=0,200,J22)),C19/10000,(IF(J22=0,200,J22)))</f>
        <v>123.05575242589534</v>
      </c>
      <c r="E19" s="6">
        <f>IF(I12,D19*I12*10,D19*300)</f>
        <v>36916.7257277686</v>
      </c>
      <c r="F19" s="6">
        <f t="shared" si="2"/>
        <v>184583.62863884302</v>
      </c>
      <c r="G19" s="9">
        <f t="shared" si="0"/>
        <v>1415141.1528977964</v>
      </c>
    </row>
    <row r="20" spans="2:11" ht="14.25" thickBot="1" x14ac:dyDescent="0.2">
      <c r="B20" s="2">
        <v>15</v>
      </c>
      <c r="C20" s="6">
        <f t="shared" si="1"/>
        <v>1415141.1528977964</v>
      </c>
      <c r="D20" s="6">
        <f>IF(C20/10000&lt;(IF(J22=0,200,J22)),C20/10000,(IF(J22=0,200,J22)))</f>
        <v>141.51411528977962</v>
      </c>
      <c r="E20" s="6">
        <f>IF(I12,D20*I12*10,D20*300)</f>
        <v>42454.23458693389</v>
      </c>
      <c r="F20" s="6">
        <f t="shared" si="2"/>
        <v>212271.17293466945</v>
      </c>
      <c r="G20" s="9">
        <f t="shared" si="0"/>
        <v>1627412.3258324659</v>
      </c>
    </row>
    <row r="21" spans="2:11" ht="14.25" thickBot="1" x14ac:dyDescent="0.2">
      <c r="B21" s="2">
        <v>16</v>
      </c>
      <c r="C21" s="6">
        <f t="shared" si="1"/>
        <v>1627412.3258324659</v>
      </c>
      <c r="D21" s="6">
        <f>IF(C21/10000&lt;(IF(J22=0,200,J22)),C21/10000,(IF(J22=0,200,J22)))</f>
        <v>162.74123258324659</v>
      </c>
      <c r="E21" s="6">
        <f>IF(I12,D21*I12*10,D21*300)</f>
        <v>48822.36977497398</v>
      </c>
      <c r="F21" s="6">
        <f t="shared" si="2"/>
        <v>244111.8488748699</v>
      </c>
      <c r="G21" s="9">
        <f t="shared" si="0"/>
        <v>1871524.1747073359</v>
      </c>
      <c r="I21" s="33" t="s">
        <v>18</v>
      </c>
      <c r="J21" s="34"/>
      <c r="K21" s="35"/>
    </row>
    <row r="22" spans="2:11" ht="14.25" thickTop="1" x14ac:dyDescent="0.15">
      <c r="B22" s="2">
        <v>17</v>
      </c>
      <c r="C22" s="6">
        <f t="shared" si="1"/>
        <v>1871524.1747073359</v>
      </c>
      <c r="D22" s="6">
        <f>IF(C22/10000&lt;(IF(J22=0,200,J22)),C22/10000,(IF(J22=0,200,J22)))</f>
        <v>187.15241747073358</v>
      </c>
      <c r="E22" s="6">
        <f>IF(I12,D22*I12*10,D22*300)</f>
        <v>56145.725241220069</v>
      </c>
      <c r="F22" s="6">
        <f t="shared" si="2"/>
        <v>280728.62620610034</v>
      </c>
      <c r="G22" s="9">
        <f t="shared" si="0"/>
        <v>2152252.8009134363</v>
      </c>
      <c r="I22" s="21" t="s">
        <v>12</v>
      </c>
      <c r="J22" s="23">
        <v>200</v>
      </c>
      <c r="K22" s="25" t="s">
        <v>11</v>
      </c>
    </row>
    <row r="23" spans="2:11" ht="14.25" thickBot="1" x14ac:dyDescent="0.2">
      <c r="B23" s="2">
        <v>18</v>
      </c>
      <c r="C23" s="6">
        <f t="shared" si="1"/>
        <v>2152252.8009134363</v>
      </c>
      <c r="D23" s="6">
        <f>IF(C23/10000&lt;(IF(J22=0,200,J22)),C23/10000,(IF(J22=0,200,J22)))</f>
        <v>200</v>
      </c>
      <c r="E23" s="6">
        <f>IF(I12,D23*I12*10,D23*300)</f>
        <v>60000</v>
      </c>
      <c r="F23" s="6">
        <f t="shared" si="2"/>
        <v>300000</v>
      </c>
      <c r="G23" s="9">
        <f t="shared" si="0"/>
        <v>2452252.8009134363</v>
      </c>
      <c r="I23" s="22"/>
      <c r="J23" s="24"/>
      <c r="K23" s="26"/>
    </row>
    <row r="24" spans="2:11" ht="14.25" thickTop="1" x14ac:dyDescent="0.15">
      <c r="B24" s="2">
        <v>19</v>
      </c>
      <c r="C24" s="6">
        <f t="shared" si="1"/>
        <v>2452252.8009134363</v>
      </c>
      <c r="D24" s="6">
        <f>IF(C24/10000&lt;(IF(J22=0,200,J22)),C24/10000,(IF(J22=0,200,J22)))</f>
        <v>200</v>
      </c>
      <c r="E24" s="6">
        <f>IF(I12,D24*I12*10,D24*300)</f>
        <v>60000</v>
      </c>
      <c r="F24" s="6">
        <f t="shared" si="2"/>
        <v>300000</v>
      </c>
      <c r="G24" s="9">
        <f t="shared" si="0"/>
        <v>2752252.8009134363</v>
      </c>
      <c r="I24" s="29" t="s">
        <v>22</v>
      </c>
      <c r="J24" s="30"/>
      <c r="K24" s="30"/>
    </row>
    <row r="25" spans="2:11" x14ac:dyDescent="0.15">
      <c r="B25" s="2">
        <v>20</v>
      </c>
      <c r="C25" s="6">
        <f t="shared" si="1"/>
        <v>2752252.8009134363</v>
      </c>
      <c r="D25" s="6">
        <f>IF(C25/10000&lt;(IF(J22=0,200,J22)),C25/10000,(IF(J22=0,200,J22)))</f>
        <v>200</v>
      </c>
      <c r="E25" s="6">
        <f>IF(I12,D25*I12*10,D25*300)</f>
        <v>60000</v>
      </c>
      <c r="F25" s="6">
        <f t="shared" si="2"/>
        <v>300000</v>
      </c>
      <c r="G25" s="9">
        <f t="shared" si="0"/>
        <v>3052252.8009134363</v>
      </c>
      <c r="I25" s="27" t="s">
        <v>21</v>
      </c>
      <c r="J25" s="28"/>
      <c r="K25" s="28"/>
    </row>
    <row r="26" spans="2:11" ht="14.25" thickBot="1" x14ac:dyDescent="0.2">
      <c r="B26" s="2">
        <v>21</v>
      </c>
      <c r="C26" s="6">
        <f t="shared" si="1"/>
        <v>3052252.8009134363</v>
      </c>
      <c r="D26" s="6">
        <f>IF(C26/10000&lt;(IF(J22=0,200,J22)),C26/10000,(IF(J22=0,200,J22)))</f>
        <v>200</v>
      </c>
      <c r="E26" s="6">
        <f>IF(I12,D26*I12*10,D26*300)</f>
        <v>60000</v>
      </c>
      <c r="F26" s="6">
        <f t="shared" si="2"/>
        <v>300000</v>
      </c>
      <c r="G26" s="9">
        <f t="shared" si="0"/>
        <v>3352252.8009134363</v>
      </c>
    </row>
    <row r="27" spans="2:11" x14ac:dyDescent="0.15">
      <c r="B27" s="2">
        <v>22</v>
      </c>
      <c r="C27" s="6">
        <f t="shared" si="1"/>
        <v>3352252.8009134363</v>
      </c>
      <c r="D27" s="6">
        <f>IF(C27/10000&lt;(IF(J22=0,200,J22)),C27/10000,(IF(J22=0,200,J22)))</f>
        <v>200</v>
      </c>
      <c r="E27" s="6">
        <f>IF(I12,D27*I12*10,D27*300)</f>
        <v>60000</v>
      </c>
      <c r="F27" s="6">
        <f t="shared" si="2"/>
        <v>300000</v>
      </c>
      <c r="G27" s="9">
        <f t="shared" si="0"/>
        <v>3652252.8009134363</v>
      </c>
      <c r="I27" s="42" t="s">
        <v>4</v>
      </c>
      <c r="J27" s="54"/>
      <c r="K27" s="55"/>
    </row>
    <row r="28" spans="2:11" ht="14.25" thickBot="1" x14ac:dyDescent="0.2">
      <c r="B28" s="2">
        <v>23</v>
      </c>
      <c r="C28" s="6">
        <f t="shared" si="1"/>
        <v>3652252.8009134363</v>
      </c>
      <c r="D28" s="6">
        <f>IF(C28/10000&lt;(IF(J22=0,200,J22)),C28/10000,(IF(J22=0,200,J22)))</f>
        <v>200</v>
      </c>
      <c r="E28" s="6">
        <f>IF(I12,D28*I12*10,D28*300)</f>
        <v>60000</v>
      </c>
      <c r="F28" s="6">
        <f t="shared" si="2"/>
        <v>300000</v>
      </c>
      <c r="G28" s="9">
        <f t="shared" si="0"/>
        <v>3952252.8009134363</v>
      </c>
      <c r="I28" s="56"/>
      <c r="J28" s="57"/>
      <c r="K28" s="58"/>
    </row>
    <row r="29" spans="2:11" x14ac:dyDescent="0.15">
      <c r="B29" s="2">
        <v>24</v>
      </c>
      <c r="C29" s="6">
        <f t="shared" si="1"/>
        <v>3952252.8009134363</v>
      </c>
      <c r="D29" s="6">
        <f>IF(C29/10000&lt;(IF(J22=0,200,J22)),C29/10000,(IF(J22=0,200,J22)))</f>
        <v>200</v>
      </c>
      <c r="E29" s="6">
        <f>IF(I12,D29*I12*10,D29*300)</f>
        <v>60000</v>
      </c>
      <c r="F29" s="6">
        <f t="shared" si="2"/>
        <v>300000</v>
      </c>
      <c r="G29" s="9">
        <f t="shared" si="0"/>
        <v>4252252.8009134363</v>
      </c>
      <c r="I29" s="50" t="s">
        <v>10</v>
      </c>
      <c r="J29" s="52">
        <f>G10-J8</f>
        <v>202271.4375</v>
      </c>
      <c r="K29" s="48" t="s">
        <v>6</v>
      </c>
    </row>
    <row r="30" spans="2:11" ht="14.25" thickBot="1" x14ac:dyDescent="0.2">
      <c r="B30" s="2">
        <v>25</v>
      </c>
      <c r="C30" s="6">
        <f t="shared" si="1"/>
        <v>4252252.8009134363</v>
      </c>
      <c r="D30" s="6">
        <f>IF(C30/10000&lt;(IF(J22=0,200,J22)),C30/10000,(IF(J22=0,200,J22)))</f>
        <v>200</v>
      </c>
      <c r="E30" s="6">
        <f>IF(I12,D30*I12*10,D30*300)</f>
        <v>60000</v>
      </c>
      <c r="F30" s="6">
        <f t="shared" si="2"/>
        <v>300000</v>
      </c>
      <c r="G30" s="9">
        <f t="shared" si="0"/>
        <v>4552252.8009134363</v>
      </c>
      <c r="I30" s="51"/>
      <c r="J30" s="53"/>
      <c r="K30" s="49"/>
    </row>
    <row r="31" spans="2:11" ht="14.25" thickBot="1" x14ac:dyDescent="0.2">
      <c r="B31" s="11">
        <v>26</v>
      </c>
      <c r="C31" s="12">
        <f t="shared" si="1"/>
        <v>4552252.8009134363</v>
      </c>
      <c r="D31" s="12">
        <f>IF(C31/10000&lt;(IF(J22=0,200,J22)),C31/10000,(IF(J22=0,200,J22)))</f>
        <v>200</v>
      </c>
      <c r="E31" s="12">
        <f>IF(I12,D31*I12*10,D31*300)</f>
        <v>60000</v>
      </c>
      <c r="F31" s="12">
        <f t="shared" si="2"/>
        <v>300000</v>
      </c>
      <c r="G31" s="13">
        <f t="shared" si="0"/>
        <v>4852252.8009134363</v>
      </c>
    </row>
    <row r="32" spans="2:11" x14ac:dyDescent="0.15">
      <c r="B32" s="2">
        <v>27</v>
      </c>
      <c r="C32" s="6">
        <f t="shared" si="1"/>
        <v>4852252.8009134363</v>
      </c>
      <c r="D32" s="6">
        <f>IF(C32/10000&lt;(IF(J22=0,200,J22)),C32/10000,(IF(J22=0,200,J22)))</f>
        <v>200</v>
      </c>
      <c r="E32" s="6">
        <f>IF(I12,D32*I12*10,D32*300)</f>
        <v>60000</v>
      </c>
      <c r="F32" s="6">
        <f t="shared" si="2"/>
        <v>300000</v>
      </c>
      <c r="G32" s="9">
        <f t="shared" si="0"/>
        <v>5152252.8009134363</v>
      </c>
      <c r="I32" s="42" t="s">
        <v>5</v>
      </c>
      <c r="J32" s="43"/>
      <c r="K32" s="44"/>
    </row>
    <row r="33" spans="2:11" ht="14.25" thickBot="1" x14ac:dyDescent="0.2">
      <c r="B33" s="2">
        <v>28</v>
      </c>
      <c r="C33" s="6">
        <f t="shared" si="1"/>
        <v>5152252.8009134363</v>
      </c>
      <c r="D33" s="6">
        <f>IF(C33/10000&lt;(IF(J22=0,200,J22)),C33/10000,(IF(J22=0,200,J22)))</f>
        <v>200</v>
      </c>
      <c r="E33" s="6">
        <f>IF(I12,D33*I12*10,D33*300)</f>
        <v>60000</v>
      </c>
      <c r="F33" s="6">
        <f t="shared" si="2"/>
        <v>300000</v>
      </c>
      <c r="G33" s="9">
        <f t="shared" si="0"/>
        <v>5452252.8009134363</v>
      </c>
      <c r="I33" s="45"/>
      <c r="J33" s="46"/>
      <c r="K33" s="47"/>
    </row>
    <row r="34" spans="2:11" x14ac:dyDescent="0.15">
      <c r="B34" s="2">
        <v>29</v>
      </c>
      <c r="C34" s="6">
        <f t="shared" si="1"/>
        <v>5452252.8009134363</v>
      </c>
      <c r="D34" s="6">
        <f>IF(C34/10000&lt;(IF(J22=0,200,J22)),C34/10000,(IF(J22=0,200,J22)))</f>
        <v>200</v>
      </c>
      <c r="E34" s="6">
        <f>IF(I12,D34*I12*10,D34*300)</f>
        <v>60000</v>
      </c>
      <c r="F34" s="6">
        <f t="shared" si="2"/>
        <v>300000</v>
      </c>
      <c r="G34" s="9">
        <f t="shared" si="0"/>
        <v>5752252.8009134363</v>
      </c>
      <c r="I34" s="36" t="s">
        <v>10</v>
      </c>
      <c r="J34" s="40">
        <f>G31-J8</f>
        <v>4652252.8009134363</v>
      </c>
      <c r="K34" s="38" t="s">
        <v>6</v>
      </c>
    </row>
    <row r="35" spans="2:11" ht="14.25" thickBot="1" x14ac:dyDescent="0.2">
      <c r="B35" s="3">
        <v>30</v>
      </c>
      <c r="C35" s="7">
        <f t="shared" si="1"/>
        <v>5752252.8009134363</v>
      </c>
      <c r="D35" s="7">
        <f>IF(C35/10000&lt;(IF(J22=0,200,J22)),C35/10000,(IF(J22=0,200,J22)))</f>
        <v>200</v>
      </c>
      <c r="E35" s="7">
        <f>IF(I12,D35*I12*10,D35*300)</f>
        <v>60000</v>
      </c>
      <c r="F35" s="7">
        <f t="shared" si="2"/>
        <v>300000</v>
      </c>
      <c r="G35" s="10">
        <f t="shared" si="0"/>
        <v>6052252.8009134363</v>
      </c>
      <c r="I35" s="37"/>
      <c r="J35" s="41"/>
      <c r="K35" s="39"/>
    </row>
    <row r="36" spans="2:11" ht="24" x14ac:dyDescent="0.15">
      <c r="B36" s="20" t="s">
        <v>13</v>
      </c>
      <c r="C36" s="20"/>
      <c r="D36" s="20"/>
      <c r="E36" s="18">
        <f>IF(I12=0,30,I12)</f>
        <v>30</v>
      </c>
      <c r="F36" s="17" t="s">
        <v>14</v>
      </c>
      <c r="I36" s="31" t="s">
        <v>19</v>
      </c>
      <c r="J36" s="32"/>
      <c r="K36" s="32"/>
    </row>
    <row r="39" spans="2:11" x14ac:dyDescent="0.15">
      <c r="B39" s="4"/>
      <c r="C39" s="4"/>
      <c r="D39" s="4"/>
      <c r="E39" s="4"/>
    </row>
    <row r="40" spans="2:11" x14ac:dyDescent="0.15">
      <c r="B40" s="4"/>
      <c r="C40" s="4"/>
      <c r="D40" s="4"/>
      <c r="E40" s="4"/>
    </row>
    <row r="41" spans="2:11" ht="14.25" customHeight="1" x14ac:dyDescent="0.15">
      <c r="B41" s="4"/>
      <c r="C41" s="4"/>
      <c r="D41" s="4"/>
      <c r="E41" s="4"/>
    </row>
    <row r="42" spans="2:11" ht="14.25" customHeight="1" x14ac:dyDescent="0.15">
      <c r="B42" s="4"/>
      <c r="C42" s="4"/>
      <c r="D42" s="4"/>
      <c r="E42" s="4"/>
    </row>
    <row r="43" spans="2:11" ht="14.25" customHeight="1" x14ac:dyDescent="0.15">
      <c r="B43" s="4"/>
      <c r="C43" s="4"/>
      <c r="D43" s="4"/>
      <c r="E43" s="4"/>
    </row>
    <row r="44" spans="2:11" ht="14.25" customHeight="1" x14ac:dyDescent="0.15">
      <c r="B44" s="4"/>
      <c r="C44" s="4"/>
      <c r="D44" s="4"/>
      <c r="E44" s="4"/>
    </row>
  </sheetData>
  <sheetProtection algorithmName="SHA-512" hashValue="4GPjWIuV7TTAq6P+zLmfBhp7lyZRkeP908IY5aik3UQkqc78InDBx34yhzbXmr15roJNoi1qdIfECsXTVE0o7g==" saltValue="y0xXQehIUt7qPpvx3SGYog==" spinCount="100000" sheet="1" objects="1" scenarios="1"/>
  <mergeCells count="31">
    <mergeCell ref="I27:K28"/>
    <mergeCell ref="B3:B5"/>
    <mergeCell ref="C3:C5"/>
    <mergeCell ref="D3:D5"/>
    <mergeCell ref="E3:E5"/>
    <mergeCell ref="F3:F5"/>
    <mergeCell ref="J4:K4"/>
    <mergeCell ref="G3:G5"/>
    <mergeCell ref="I11:K11"/>
    <mergeCell ref="I12:I13"/>
    <mergeCell ref="J12:K13"/>
    <mergeCell ref="I6:K7"/>
    <mergeCell ref="K8:K9"/>
    <mergeCell ref="I8:I9"/>
    <mergeCell ref="J8:J9"/>
    <mergeCell ref="B36:D36"/>
    <mergeCell ref="I22:I23"/>
    <mergeCell ref="J22:J23"/>
    <mergeCell ref="K22:K23"/>
    <mergeCell ref="I14:K14"/>
    <mergeCell ref="I25:K25"/>
    <mergeCell ref="I24:K24"/>
    <mergeCell ref="I36:K36"/>
    <mergeCell ref="I21:K21"/>
    <mergeCell ref="I34:I35"/>
    <mergeCell ref="K34:K35"/>
    <mergeCell ref="J34:J35"/>
    <mergeCell ref="I32:K33"/>
    <mergeCell ref="K29:K30"/>
    <mergeCell ref="I29:I30"/>
    <mergeCell ref="J29:J30"/>
  </mergeCells>
  <phoneticPr fontId="2"/>
  <pageMargins left="0.7" right="0.7" top="0.75" bottom="0.75" header="0.3" footer="0.3"/>
  <pageSetup paperSize="9" scale="6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13</vt:i4>
      </vt:variant>
    </vt:vector>
  </HeadingPairs>
  <TitlesOfParts>
    <vt:vector size="14" baseType="lpstr">
      <vt:lpstr>sisan-yotei</vt:lpstr>
      <vt:lpstr>'sisan-yotei'!_１日の収益_pips_の設定</vt:lpstr>
      <vt:lpstr>Lot</vt:lpstr>
      <vt:lpstr>'sisan-yotei'!Lot数の設定</vt:lpstr>
      <vt:lpstr>newset</vt:lpstr>
      <vt:lpstr>newset001</vt:lpstr>
      <vt:lpstr>newset002</vt:lpstr>
      <vt:lpstr>'sisan-yotei'!pips</vt:lpstr>
      <vt:lpstr>pips</vt:lpstr>
      <vt:lpstr>'sisan-yotei'!pipsの設定</vt:lpstr>
      <vt:lpstr>'sisan-yotei'!Print_Area</vt:lpstr>
      <vt:lpstr>'sisan-yotei'!syoki</vt:lpstr>
      <vt:lpstr>syoki</vt:lpstr>
      <vt:lpstr>'sisan-yotei'!初期投資額</vt:lpstr>
    </vt:vector>
  </TitlesOfParts>
  <Manager>m-e</Manager>
  <Company>m-and-e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m-e</dc:creator>
  <cp:lastModifiedBy>m-e</cp:lastModifiedBy>
  <dcterms:created xsi:type="dcterms:W3CDTF">2016-01-07T03:49:03Z</dcterms:created>
  <dcterms:modified xsi:type="dcterms:W3CDTF">2016-01-07T17:13:56Z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_Lot">
    <vt:lpwstr/>
  </property>
  <property fmtid="{D5CDD505-2E9C-101B-9397-08002B2CF9AE}" pid="3" name="PROP_pips">
    <vt:lpwstr/>
  </property>
  <property fmtid="{D5CDD505-2E9C-101B-9397-08002B2CF9AE}" pid="4" name="PROP_syoki">
    <vt:lpwstr/>
  </property>
</Properties>
</file>